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<sst xmlns="http://schemas.openxmlformats.org/spreadsheetml/2006/main" count="5" uniqueCount="5">
  <si>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Valeurs col 1</t>
  </si>
  <si>
    <t>Valeurs col 2</t>
  </si>
  <si>
    <t>col 2</t>
  </si>
  <si>
    <t>col 1</t>
  </si>
  <si>
    <t>Réponses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</si>
</sst>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Bauhaus 93"/>
      <family val="5"/>
    </font>
    <font>
      <u val="single"/>
      <sz val="11"/>
      <color indexed="8"/>
      <name val="Calibri"/>
      <family val="2"/>
    </font>
    <font>
      <sz val="11"/>
      <color indexed="8"/>
      <name val="Arial Rounded MT Bold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Bauhaus 93"/>
      <family val="5"/>
    </font>
    <font>
      <u val="single"/>
      <sz val="11"/>
      <color theme="1"/>
      <name val="Calibri"/>
      <family val="2"/>
    </font>
    <font>
      <sz val="11"/>
      <color theme="1"/>
      <name val="Arial Rounded MT Bold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dotted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textRotation="90"/>
    </xf>
    <xf numFmtId="0" fontId="47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164" fontId="0" fillId="0" borderId="10" xfId="45" applyNumberFormat="1" applyFont="1" applyBorder="1" applyAlignment="1">
      <alignment horizontal="center"/>
    </xf>
    <xf numFmtId="164" fontId="0" fillId="0" borderId="0" xfId="45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304800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97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1133475</xdr:colOff>
      <xdr:row>33</xdr:row>
      <xdr:rowOff>66675</xdr:rowOff>
    </xdr:from>
    <xdr:ext cx="847725" cy="523875"/>
    <xdr:sp>
      <xdr:nvSpPr>
        <xdr:cNvPr id="3" name="ZoneTexte 3"/>
        <xdr:cNvSpPr txBox="1">
          <a:spLocks noChangeArrowheads="1"/>
        </xdr:cNvSpPr>
      </xdr:nvSpPr>
      <xdr:spPr>
        <a:xfrm>
          <a:off x="3743325" y="8896350"/>
          <a:ext cx="847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628650</xdr:colOff>
      <xdr:row>0</xdr:row>
      <xdr:rowOff>95250</xdr:rowOff>
    </xdr:from>
    <xdr:ext cx="361950" cy="523875"/>
    <xdr:sp>
      <xdr:nvSpPr>
        <xdr:cNvPr id="4" name="ZoneTexte 4"/>
        <xdr:cNvSpPr txBox="1">
          <a:spLocks noChangeArrowheads="1"/>
        </xdr:cNvSpPr>
      </xdr:nvSpPr>
      <xdr:spPr>
        <a:xfrm rot="5400000">
          <a:off x="5010150" y="95250"/>
          <a:ext cx="361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7"/>
  <sheetViews>
    <sheetView showGridLines="0" tabSelected="1" view="pageLayout" zoomScale="80" zoomScaleNormal="110" zoomScalePageLayoutView="80" workbookViewId="0" topLeftCell="A1">
      <selection activeCell="B19" sqref="B19"/>
    </sheetView>
  </sheetViews>
  <sheetFormatPr defaultColWidth="11.421875" defaultRowHeight="15"/>
  <cols>
    <col min="1" max="1" width="4.7109375" style="1" customWidth="1"/>
    <col min="2" max="2" width="24.421875" style="0" customWidth="1"/>
    <col min="3" max="3" width="5.00390625" style="0" customWidth="1"/>
    <col min="4" max="4" width="5.00390625" style="9" customWidth="1"/>
    <col min="5" max="5" width="26.57421875" style="0" customWidth="1"/>
    <col min="6" max="6" width="11.28125" style="0" customWidth="1"/>
    <col min="7" max="7" width="2.57421875" style="0" customWidth="1"/>
    <col min="8" max="8" width="7.421875" style="0" customWidth="1"/>
    <col min="9" max="9" width="7.7109375" style="0" customWidth="1"/>
    <col min="11" max="11" width="13.00390625" style="0" hidden="1" customWidth="1"/>
    <col min="12" max="12" width="13.7109375" style="1" hidden="1" customWidth="1"/>
    <col min="13" max="13" width="3.421875" style="1" hidden="1" customWidth="1"/>
    <col min="14" max="14" width="13.7109375" style="1" hidden="1" customWidth="1"/>
    <col min="15" max="15" width="4.8515625" style="1" hidden="1" customWidth="1"/>
    <col min="16" max="16" width="0" style="0" hidden="1" customWidth="1"/>
  </cols>
  <sheetData>
    <row r="1" spans="11:12" ht="15">
      <c r="K1">
        <f ca="1">RAND()</f>
        <v>0.8121184190060928</v>
      </c>
      <c r="L1" s="1">
        <f>ROUND(+K1*1000,0)</f>
        <v>812</v>
      </c>
    </row>
    <row r="2" spans="1:10" ht="27.75" customHeight="1">
      <c r="A2" s="27" t="str">
        <f>"Défi : 50 calculs en 3 A20:B21minutes (série "&amp;L1&amp;")"</f>
        <v>Défi : 50 calculs en 3 A20:B21minutes (série 812)</v>
      </c>
      <c r="B2" s="27"/>
      <c r="C2" s="27"/>
      <c r="D2" s="27"/>
      <c r="E2" s="27"/>
      <c r="F2" s="27"/>
      <c r="G2" s="15"/>
      <c r="H2" s="26" t="str">
        <f>"série "&amp;L1</f>
        <v>série 812</v>
      </c>
      <c r="I2" s="26"/>
      <c r="J2" s="2"/>
    </row>
    <row r="3" spans="1:9" ht="15">
      <c r="A3" s="6"/>
      <c r="B3" s="5"/>
      <c r="C3" s="5"/>
      <c r="D3" s="7"/>
      <c r="E3" s="5"/>
      <c r="F3" s="5"/>
      <c r="G3" s="19"/>
      <c r="H3" s="17"/>
      <c r="I3" s="17"/>
    </row>
    <row r="4" spans="1:9" ht="15">
      <c r="A4" s="6"/>
      <c r="B4" s="5"/>
      <c r="C4" s="5"/>
      <c r="D4" s="7"/>
      <c r="E4" s="5"/>
      <c r="F4" s="5"/>
      <c r="G4" s="19"/>
      <c r="H4" s="25" t="s">
        <v>4</v>
      </c>
      <c r="I4" s="25"/>
    </row>
    <row r="5" spans="1:14" ht="15" customHeight="1">
      <c r="A5" s="6"/>
      <c r="B5" s="5"/>
      <c r="C5" s="5"/>
      <c r="D5" s="7"/>
      <c r="E5" s="5"/>
      <c r="F5" s="5"/>
      <c r="G5" s="19"/>
      <c r="H5" s="18" t="s">
        <v>3</v>
      </c>
      <c r="I5" s="18" t="s">
        <v>2</v>
      </c>
      <c r="L5" s="3" t="s">
        <v>0</v>
      </c>
      <c r="N5" s="3" t="s">
        <v>1</v>
      </c>
    </row>
    <row r="6" spans="1:14" ht="22.5" customHeight="1">
      <c r="A6" s="10">
        <v>1</v>
      </c>
      <c r="B6" s="11" t="str">
        <f>L6&amp;" pour aller à 20 : ____"</f>
        <v>5 pour aller à 20 : ____</v>
      </c>
      <c r="C6" s="12"/>
      <c r="D6" s="13">
        <f>A30+1</f>
        <v>26</v>
      </c>
      <c r="E6" s="11" t="str">
        <f>"9 + "&amp;+N6&amp;" = ____"</f>
        <v>9 + 314 = ____</v>
      </c>
      <c r="F6" s="11"/>
      <c r="G6" s="20"/>
      <c r="H6" s="22">
        <f>20-L6</f>
        <v>15</v>
      </c>
      <c r="I6" s="23">
        <f>+N6+9</f>
        <v>323</v>
      </c>
      <c r="L6" s="1">
        <f ca="1">_XLL.ALEA.ENTRE.BORNES(1,9)</f>
        <v>5</v>
      </c>
      <c r="N6" s="1">
        <f ca="1">_XLL.ALEA.ENTRE.BORNES(200,600)</f>
        <v>314</v>
      </c>
    </row>
    <row r="7" spans="1:14" ht="22.5" customHeight="1">
      <c r="A7" s="10">
        <f>+A6+1</f>
        <v>2</v>
      </c>
      <c r="B7" s="11" t="str">
        <f>"10 x "&amp;L7&amp;" = ____"</f>
        <v>10 x 79 = ____</v>
      </c>
      <c r="C7" s="12"/>
      <c r="D7" s="13">
        <f>+D6+1</f>
        <v>27</v>
      </c>
      <c r="E7" s="11" t="str">
        <f>"9 x "&amp;N7&amp;" = ____"</f>
        <v>9 x 6 = ____</v>
      </c>
      <c r="F7" s="11"/>
      <c r="G7" s="20"/>
      <c r="H7" s="22">
        <f>10*L7</f>
        <v>790</v>
      </c>
      <c r="I7" s="23">
        <f>+N7*9</f>
        <v>54</v>
      </c>
      <c r="L7" s="1">
        <f ca="1">_XLL.ALEA.ENTRE.BORNES(11,90)</f>
        <v>79</v>
      </c>
      <c r="N7" s="1">
        <f ca="1">_XLL.ALEA.ENTRE.BORNES(6,9)</f>
        <v>6</v>
      </c>
    </row>
    <row r="8" spans="1:14" ht="22.5" customHeight="1">
      <c r="A8" s="10">
        <f aca="true" t="shared" si="0" ref="A8:A30">+A7+1</f>
        <v>3</v>
      </c>
      <c r="B8" s="11" t="str">
        <f>"La moitié de "&amp;L8&amp;" : ____"</f>
        <v>La moitié de 60 : ____</v>
      </c>
      <c r="C8" s="12"/>
      <c r="D8" s="13">
        <f aca="true" t="shared" si="1" ref="D8:D30">+D7+1</f>
        <v>28</v>
      </c>
      <c r="E8" s="11" t="str">
        <f>"5 x ____ = "&amp;N8*5</f>
        <v>5 x ____ = 45</v>
      </c>
      <c r="F8" s="11"/>
      <c r="G8" s="20"/>
      <c r="H8" s="22">
        <f>+L8/2</f>
        <v>30</v>
      </c>
      <c r="I8" s="23">
        <f>+N8</f>
        <v>9</v>
      </c>
      <c r="L8" s="1">
        <f ca="1">_XLL.ALEA.ENTRE.BORNES(10,20)*4</f>
        <v>60</v>
      </c>
      <c r="N8" s="1">
        <f ca="1">_XLL.ALEA.ENTRE.BORNES(6,9)</f>
        <v>9</v>
      </c>
    </row>
    <row r="9" spans="1:14" ht="22.5" customHeight="1">
      <c r="A9" s="10">
        <f t="shared" si="0"/>
        <v>4</v>
      </c>
      <c r="B9" s="11" t="str">
        <f>L9*5&amp;" : 5 = ____"</f>
        <v>25 : 5 = ____</v>
      </c>
      <c r="C9" s="12"/>
      <c r="D9" s="13">
        <f t="shared" si="1"/>
        <v>29</v>
      </c>
      <c r="E9" s="11" t="str">
        <f>N9&amp;" - 9 = ____"</f>
        <v>217 - 9 = ____</v>
      </c>
      <c r="F9" s="11"/>
      <c r="G9" s="20"/>
      <c r="H9" s="22">
        <f>+L9</f>
        <v>5</v>
      </c>
      <c r="I9" s="23">
        <f>+N9-9</f>
        <v>208</v>
      </c>
      <c r="L9" s="1">
        <f ca="1">_XLL.ALEA.ENTRE.BORNES(2,9)</f>
        <v>5</v>
      </c>
      <c r="N9" s="1">
        <f ca="1">_XLL.ALEA.ENTRE.BORNES(130,335)</f>
        <v>217</v>
      </c>
    </row>
    <row r="10" spans="1:14" ht="22.5" customHeight="1">
      <c r="A10" s="10">
        <f t="shared" si="0"/>
        <v>5</v>
      </c>
      <c r="B10" s="11" t="str">
        <f>"Le double de "&amp;L10&amp;" : ____"</f>
        <v>Le double de 104 : ____</v>
      </c>
      <c r="C10" s="12"/>
      <c r="D10" s="13">
        <f t="shared" si="1"/>
        <v>30</v>
      </c>
      <c r="E10" s="11" t="str">
        <f>"75 x "&amp;N10&amp;" = ____"</f>
        <v>75 x 6 = ____</v>
      </c>
      <c r="F10" s="11"/>
      <c r="G10" s="20"/>
      <c r="H10" s="22">
        <f>+L10*2</f>
        <v>208</v>
      </c>
      <c r="I10" s="23">
        <f>75*N10</f>
        <v>450</v>
      </c>
      <c r="L10" s="1">
        <f ca="1">((_XLL.ALEA.ENTRE.BORNES(2,5)*10)+2)*2</f>
        <v>104</v>
      </c>
      <c r="N10" s="1">
        <f ca="1">_XLL.ALEA.ENTRE.BORNES(5,9)</f>
        <v>6</v>
      </c>
    </row>
    <row r="11" spans="1:14" ht="22.5" customHeight="1">
      <c r="A11" s="10">
        <f t="shared" si="0"/>
        <v>6</v>
      </c>
      <c r="B11" s="11" t="str">
        <f>L11&amp;" + 100 = ____"</f>
        <v>66 + 100 = ____</v>
      </c>
      <c r="C11" s="12"/>
      <c r="D11" s="13">
        <f t="shared" si="1"/>
        <v>31</v>
      </c>
      <c r="E11" s="11" t="str">
        <f>N11&amp;" pour aller à 100 : ____"</f>
        <v>66 pour aller à 100 : ____</v>
      </c>
      <c r="F11" s="11"/>
      <c r="G11" s="20"/>
      <c r="H11" s="22">
        <f>100+L11</f>
        <v>166</v>
      </c>
      <c r="I11" s="23">
        <f>100-N11</f>
        <v>34</v>
      </c>
      <c r="L11" s="1">
        <f ca="1">_XLL.ALEA.ENTRE.BORNES(50,99)</f>
        <v>66</v>
      </c>
      <c r="N11" s="1">
        <f ca="1">_XLL.ALEA.ENTRE.BORNES(20,70)</f>
        <v>66</v>
      </c>
    </row>
    <row r="12" spans="1:14" ht="22.5" customHeight="1">
      <c r="A12" s="10">
        <f t="shared" si="0"/>
        <v>7</v>
      </c>
      <c r="B12" s="11" t="str">
        <f>"8 x "&amp;L12&amp;" = ____"</f>
        <v>8 x 1 = ____</v>
      </c>
      <c r="C12" s="12"/>
      <c r="D12" s="13">
        <f t="shared" si="1"/>
        <v>32</v>
      </c>
      <c r="E12" s="11" t="str">
        <f>"60 x "&amp;N12&amp;" = ____"</f>
        <v>60 x 8 = ____</v>
      </c>
      <c r="F12" s="11"/>
      <c r="G12" s="20"/>
      <c r="H12" s="22">
        <f>+L12*8</f>
        <v>8</v>
      </c>
      <c r="I12" s="23">
        <f>60*N12</f>
        <v>480</v>
      </c>
      <c r="L12" s="1">
        <f ca="1">_XLL.ALEA.ENTRE.BORNES(1,4)</f>
        <v>1</v>
      </c>
      <c r="N12" s="1">
        <f ca="1">_XLL.ALEA.ENTRE.BORNES(6,9)</f>
        <v>8</v>
      </c>
    </row>
    <row r="13" spans="1:14" ht="22.5" customHeight="1">
      <c r="A13" s="10">
        <f t="shared" si="0"/>
        <v>8</v>
      </c>
      <c r="B13" s="11" t="str">
        <f>"7 x ____ = "&amp;L13*7</f>
        <v>7 x ____ = 28</v>
      </c>
      <c r="C13" s="12"/>
      <c r="D13" s="13">
        <f t="shared" si="1"/>
        <v>33</v>
      </c>
      <c r="E13" s="11" t="str">
        <f>"La moitié de "&amp;N13&amp;" : ____"</f>
        <v>La moitié de 154 : ____</v>
      </c>
      <c r="F13" s="11"/>
      <c r="G13" s="20"/>
      <c r="H13" s="22">
        <f>+L13</f>
        <v>4</v>
      </c>
      <c r="I13" s="23">
        <f>+N13/2</f>
        <v>77</v>
      </c>
      <c r="L13" s="1">
        <f ca="1">_XLL.ALEA.ENTRE.BORNES(3,6)</f>
        <v>4</v>
      </c>
      <c r="N13" s="1">
        <f ca="1">(75+_XLL.ALEA.ENTRE.BORNES(1,5))*2</f>
        <v>154</v>
      </c>
    </row>
    <row r="14" spans="1:14" ht="22.5" customHeight="1">
      <c r="A14" s="10">
        <f t="shared" si="0"/>
        <v>9</v>
      </c>
      <c r="B14" s="11" t="str">
        <f>L14&amp;" - "&amp;M14&amp;" = ____"</f>
        <v>40 - 37 = ____</v>
      </c>
      <c r="C14" s="12"/>
      <c r="D14" s="13">
        <f t="shared" si="1"/>
        <v>34</v>
      </c>
      <c r="E14" s="11" t="str">
        <f>N14*6&amp;" : 6 = ____"</f>
        <v>48 : 6 = ____</v>
      </c>
      <c r="F14" s="11"/>
      <c r="G14" s="20"/>
      <c r="H14" s="22">
        <f>+L14-M14</f>
        <v>3</v>
      </c>
      <c r="I14" s="23">
        <f>+N14</f>
        <v>8</v>
      </c>
      <c r="L14" s="1">
        <f ca="1">_XLL.ALEA.ENTRE.BORNES(40,44)</f>
        <v>40</v>
      </c>
      <c r="M14" s="1">
        <f ca="1">_XLL.ALEA.ENTRE.BORNES(36,39)</f>
        <v>37</v>
      </c>
      <c r="N14" s="1">
        <f ca="1">_XLL.ALEA.ENTRE.BORNES(6,9)</f>
        <v>8</v>
      </c>
    </row>
    <row r="15" spans="1:17" ht="22.5" customHeight="1">
      <c r="A15" s="10">
        <f t="shared" si="0"/>
        <v>10</v>
      </c>
      <c r="B15" s="11" t="str">
        <f>"20 x "&amp;L15&amp;" = ____"</f>
        <v>20 x 6 = ____</v>
      </c>
      <c r="C15" s="12"/>
      <c r="D15" s="13">
        <f t="shared" si="1"/>
        <v>35</v>
      </c>
      <c r="E15" s="11" t="str">
        <f>"Le triple de "&amp;N15&amp;" : ____"</f>
        <v>Le triple de 45 : ____</v>
      </c>
      <c r="F15" s="11"/>
      <c r="G15" s="20"/>
      <c r="H15" s="22">
        <f>+L15*20</f>
        <v>120</v>
      </c>
      <c r="I15" s="23">
        <f>+N15*3</f>
        <v>135</v>
      </c>
      <c r="L15" s="1">
        <f ca="1">_XLL.ALEA.ENTRE.BORNES(5,9)</f>
        <v>6</v>
      </c>
      <c r="N15" s="1">
        <f ca="1">(_XLL.ALEA.ENTRE.BORNES(11,20)*3)</f>
        <v>45</v>
      </c>
      <c r="Q15" s="1"/>
    </row>
    <row r="16" spans="1:17" ht="22.5" customHeight="1">
      <c r="A16" s="10">
        <f t="shared" si="0"/>
        <v>11</v>
      </c>
      <c r="B16" s="11" t="str">
        <f>L16&amp;" pour aller à 100 : ____"</f>
        <v>85 pour aller à 100 : ____</v>
      </c>
      <c r="C16" s="12"/>
      <c r="D16" s="13">
        <f t="shared" si="1"/>
        <v>36</v>
      </c>
      <c r="E16" s="11" t="str">
        <f>"25 x "&amp;N16&amp;" = ____"</f>
        <v>25 x 4 = ____</v>
      </c>
      <c r="F16" s="11"/>
      <c r="G16" s="20"/>
      <c r="H16" s="22">
        <f>100-L16</f>
        <v>15</v>
      </c>
      <c r="I16" s="23">
        <f>+N16*25</f>
        <v>100</v>
      </c>
      <c r="L16" s="1">
        <f ca="1">_XLL.ALEA.ENTRE.BORNES(80,95)</f>
        <v>85</v>
      </c>
      <c r="N16" s="1">
        <f ca="1">_XLL.ALEA.ENTRE.BORNES(3,9)</f>
        <v>4</v>
      </c>
      <c r="Q16" s="1"/>
    </row>
    <row r="17" spans="1:14" ht="22.5" customHeight="1">
      <c r="A17" s="10">
        <f t="shared" si="0"/>
        <v>12</v>
      </c>
      <c r="B17" s="11" t="str">
        <f>"10 x "&amp;L17&amp;" = ____"</f>
        <v>10 x 467 = ____</v>
      </c>
      <c r="C17" s="12"/>
      <c r="D17" s="13">
        <f t="shared" si="1"/>
        <v>37</v>
      </c>
      <c r="E17" s="11" t="str">
        <f>"5 x "&amp;N17&amp;" = ____"</f>
        <v>5 x 8 = ____</v>
      </c>
      <c r="F17" s="11"/>
      <c r="G17" s="20"/>
      <c r="H17" s="22">
        <f>10*L17</f>
        <v>4670</v>
      </c>
      <c r="I17" s="23">
        <f>+N17*5</f>
        <v>40</v>
      </c>
      <c r="L17" s="1">
        <f ca="1">_XLL.ALEA.ENTRE.BORNES(101,980)</f>
        <v>467</v>
      </c>
      <c r="N17" s="1">
        <f ca="1">_XLL.ALEA.ENTRE.BORNES(6,9)</f>
        <v>8</v>
      </c>
    </row>
    <row r="18" spans="1:14" ht="22.5" customHeight="1">
      <c r="A18" s="10">
        <f t="shared" si="0"/>
        <v>13</v>
      </c>
      <c r="B18" s="11" t="str">
        <f>"Le quart de "&amp;L18&amp;" : ____"</f>
        <v>Le quart de 16 : ____</v>
      </c>
      <c r="C18" s="12"/>
      <c r="D18" s="13">
        <f t="shared" si="1"/>
        <v>38</v>
      </c>
      <c r="E18" s="11" t="str">
        <f>"9 x ____ = "&amp;N18*9</f>
        <v>9 x ____ = 81</v>
      </c>
      <c r="F18" s="11"/>
      <c r="G18" s="20"/>
      <c r="H18" s="22">
        <f>+L18/4</f>
        <v>4</v>
      </c>
      <c r="I18" s="23">
        <f>+N18</f>
        <v>9</v>
      </c>
      <c r="L18" s="1">
        <f ca="1">_XLL.ALEA.ENTRE.BORNES(1,10)*4</f>
        <v>16</v>
      </c>
      <c r="N18" s="1">
        <f ca="1">_XLL.ALEA.ENTRE.BORNES(6,9)</f>
        <v>9</v>
      </c>
    </row>
    <row r="19" spans="1:14" ht="22.5" customHeight="1">
      <c r="A19" s="10">
        <f t="shared" si="0"/>
        <v>14</v>
      </c>
      <c r="B19" s="11" t="str">
        <f>L19*9&amp;" : 9 = ____"</f>
        <v>54 : 9 = ____</v>
      </c>
      <c r="C19" s="12"/>
      <c r="D19" s="13">
        <f t="shared" si="1"/>
        <v>39</v>
      </c>
      <c r="E19" s="11" t="str">
        <f>N19&amp;" + 9 = ____"</f>
        <v>244 + 9 = ____</v>
      </c>
      <c r="F19" s="11"/>
      <c r="G19" s="20"/>
      <c r="H19" s="22">
        <f>+L19</f>
        <v>6</v>
      </c>
      <c r="I19" s="23">
        <f>+N19+9</f>
        <v>253</v>
      </c>
      <c r="L19" s="1">
        <f ca="1">_XLL.ALEA.ENTRE.BORNES(3,6)</f>
        <v>6</v>
      </c>
      <c r="N19" s="1">
        <f ca="1">_XLL.ALEA.ENTRE.BORNES(101,305)</f>
        <v>244</v>
      </c>
    </row>
    <row r="20" spans="1:14" ht="22.5" customHeight="1">
      <c r="A20" s="10">
        <f t="shared" si="0"/>
        <v>15</v>
      </c>
      <c r="B20" s="11" t="str">
        <f>"Le double de "&amp;L20&amp;" : ____"</f>
        <v>Le double de 140 : ____</v>
      </c>
      <c r="C20" s="12"/>
      <c r="D20" s="13">
        <f t="shared" si="1"/>
        <v>40</v>
      </c>
      <c r="E20" s="11" t="str">
        <f>"100 x "&amp;N20&amp;" = ____"</f>
        <v>100 x 80 = ____</v>
      </c>
      <c r="F20" s="11"/>
      <c r="G20" s="20"/>
      <c r="H20" s="22">
        <f>+L20*2</f>
        <v>280</v>
      </c>
      <c r="I20" s="23">
        <f>+N20*100</f>
        <v>8000</v>
      </c>
      <c r="L20" s="1">
        <f ca="1">(_XLL.ALEA.ENTRE.BORNES(5,9)*10)*2</f>
        <v>140</v>
      </c>
      <c r="N20" s="1">
        <f ca="1">_XLL.ALEA.ENTRE.BORNES(25,99)</f>
        <v>80</v>
      </c>
    </row>
    <row r="21" spans="1:14" ht="22.5" customHeight="1">
      <c r="A21" s="10">
        <f t="shared" si="0"/>
        <v>16</v>
      </c>
      <c r="B21" s="11" t="str">
        <f>"87 + "&amp;100+L21&amp;" = ____"</f>
        <v>87 + 106 = ____</v>
      </c>
      <c r="C21" s="12"/>
      <c r="D21" s="13">
        <f t="shared" si="1"/>
        <v>41</v>
      </c>
      <c r="E21" s="11" t="str">
        <f>N21&amp;" + 90 = ____"</f>
        <v>23 + 90 = ____</v>
      </c>
      <c r="F21" s="11"/>
      <c r="G21" s="20"/>
      <c r="H21" s="22">
        <f>187+L21</f>
        <v>193</v>
      </c>
      <c r="I21" s="23">
        <f>+N21+90</f>
        <v>113</v>
      </c>
      <c r="L21" s="1">
        <f ca="1">_XLL.ALEA.ENTRE.BORNES(6,9)</f>
        <v>6</v>
      </c>
      <c r="N21" s="1">
        <f ca="1">_XLL.ALEA.ENTRE.BORNES(20,200)</f>
        <v>23</v>
      </c>
    </row>
    <row r="22" spans="1:14" ht="22.5" customHeight="1">
      <c r="A22" s="10">
        <f t="shared" si="0"/>
        <v>17</v>
      </c>
      <c r="B22" s="11" t="str">
        <f>"7 x "&amp;L22&amp;" = ____"</f>
        <v>7 x 6 = ____</v>
      </c>
      <c r="C22" s="12"/>
      <c r="D22" s="13">
        <f t="shared" si="1"/>
        <v>42</v>
      </c>
      <c r="E22" s="11" t="str">
        <f>"50 x "&amp;N22&amp;" = ____"</f>
        <v>50 x 6 = ____</v>
      </c>
      <c r="F22" s="11"/>
      <c r="G22" s="20"/>
      <c r="H22" s="22">
        <f>+L22*7</f>
        <v>42</v>
      </c>
      <c r="I22" s="23">
        <f>+N22*50</f>
        <v>300</v>
      </c>
      <c r="L22" s="1">
        <f ca="1">_XLL.ALEA.ENTRE.BORNES(3,6)</f>
        <v>6</v>
      </c>
      <c r="N22" s="1">
        <f ca="1">_XLL.ALEA.ENTRE.BORNES(6,9)</f>
        <v>6</v>
      </c>
    </row>
    <row r="23" spans="1:14" ht="22.5" customHeight="1">
      <c r="A23" s="10">
        <f t="shared" si="0"/>
        <v>18</v>
      </c>
      <c r="B23" s="11" t="str">
        <f>"8 x ____ = "&amp;L23*8</f>
        <v>8 x ____ = 40</v>
      </c>
      <c r="C23" s="12"/>
      <c r="D23" s="13">
        <f t="shared" si="1"/>
        <v>43</v>
      </c>
      <c r="E23" s="11" t="str">
        <f>"Le quart de "&amp;N23&amp;" : ____"</f>
        <v>Le quart de 72 : ____</v>
      </c>
      <c r="F23" s="11"/>
      <c r="G23" s="20"/>
      <c r="H23" s="22">
        <f>+L23</f>
        <v>5</v>
      </c>
      <c r="I23" s="23">
        <f>+N23/4</f>
        <v>18</v>
      </c>
      <c r="L23" s="1">
        <f ca="1">_XLL.ALEA.ENTRE.BORNES(3,5)</f>
        <v>5</v>
      </c>
      <c r="N23" s="1">
        <f ca="1">_XLL.ALEA.ENTRE.BORNES(10,20)*4</f>
        <v>72</v>
      </c>
    </row>
    <row r="24" spans="1:14" ht="22.5" customHeight="1">
      <c r="A24" s="10">
        <f t="shared" si="0"/>
        <v>19</v>
      </c>
      <c r="B24" s="11" t="str">
        <f>L24&amp;" - "&amp;M24&amp;" = ____"</f>
        <v>42 - 18 = ____</v>
      </c>
      <c r="C24" s="12"/>
      <c r="D24" s="13">
        <f t="shared" si="1"/>
        <v>44</v>
      </c>
      <c r="E24" s="11" t="str">
        <f>N24*8&amp;" : 8 = ____"</f>
        <v>64 : 8 = ____</v>
      </c>
      <c r="F24" s="11"/>
      <c r="G24" s="20"/>
      <c r="H24" s="22">
        <f>+L24-M24</f>
        <v>24</v>
      </c>
      <c r="I24" s="23">
        <f>+N24</f>
        <v>8</v>
      </c>
      <c r="L24" s="1">
        <f ca="1">_XLL.ALEA.ENTRE.BORNES(40,44)</f>
        <v>42</v>
      </c>
      <c r="M24" s="1">
        <f ca="1">_XLL.ALEA.ENTRE.BORNES(16,19)</f>
        <v>18</v>
      </c>
      <c r="N24" s="1">
        <f ca="1">_XLL.ALEA.ENTRE.BORNES(6,9)</f>
        <v>8</v>
      </c>
    </row>
    <row r="25" spans="1:14" ht="22.5" customHeight="1">
      <c r="A25" s="10">
        <f t="shared" si="0"/>
        <v>20</v>
      </c>
      <c r="B25" s="11" t="str">
        <f>"40 x "&amp;L25&amp;" = ____"</f>
        <v>40 x 8 = ____</v>
      </c>
      <c r="C25" s="12"/>
      <c r="D25" s="13">
        <f t="shared" si="1"/>
        <v>45</v>
      </c>
      <c r="E25" s="11" t="str">
        <f>"Le double de "&amp;N25&amp;" : ____"</f>
        <v>Le double de 76 : ____</v>
      </c>
      <c r="F25" s="11"/>
      <c r="G25" s="20"/>
      <c r="H25" s="22">
        <f>+L25*40</f>
        <v>320</v>
      </c>
      <c r="I25" s="23">
        <f>+N25*2</f>
        <v>152</v>
      </c>
      <c r="L25" s="1">
        <f ca="1">_XLL.ALEA.ENTRE.BORNES(5,9)</f>
        <v>8</v>
      </c>
      <c r="N25" s="1">
        <f ca="1">(_XLL.ALEA.ENTRE.BORNES(4,9)*10)+6</f>
        <v>76</v>
      </c>
    </row>
    <row r="26" spans="1:14" ht="22.5" customHeight="1">
      <c r="A26" s="10">
        <f t="shared" si="0"/>
        <v>21</v>
      </c>
      <c r="B26" s="11" t="str">
        <f>L26&amp;" pour aller à 100 : ____"</f>
        <v>18 pour aller à 100 : ____</v>
      </c>
      <c r="C26" s="12"/>
      <c r="D26" s="13">
        <f t="shared" si="1"/>
        <v>46</v>
      </c>
      <c r="E26" s="11" t="str">
        <f>N26&amp;" + 99 = ____"</f>
        <v>214 + 99 = ____</v>
      </c>
      <c r="F26" s="14"/>
      <c r="G26" s="21"/>
      <c r="H26" s="22">
        <f>100-L26</f>
        <v>82</v>
      </c>
      <c r="I26" s="23">
        <f>+N26+99</f>
        <v>313</v>
      </c>
      <c r="L26" s="1">
        <f ca="1">_XLL.ALEA.ENTRE.BORNES(1,20)</f>
        <v>18</v>
      </c>
      <c r="N26" s="1">
        <f ca="1">_XLL.ALEA.ENTRE.BORNES(101,800)</f>
        <v>214</v>
      </c>
    </row>
    <row r="27" spans="1:14" ht="22.5" customHeight="1">
      <c r="A27" s="10">
        <f t="shared" si="0"/>
        <v>22</v>
      </c>
      <c r="B27" s="11" t="str">
        <f>"100 x "&amp;L27&amp;" = ____"</f>
        <v>100 x 85 = ____</v>
      </c>
      <c r="C27" s="12"/>
      <c r="D27" s="13">
        <f t="shared" si="1"/>
        <v>47</v>
      </c>
      <c r="E27" s="11" t="str">
        <f>"6 x "&amp;N27&amp;" = ____"</f>
        <v>6 x 9 = ____</v>
      </c>
      <c r="F27" s="14"/>
      <c r="G27" s="21"/>
      <c r="H27" s="22">
        <f>100*L27</f>
        <v>8500</v>
      </c>
      <c r="I27" s="23">
        <f>+N27*6</f>
        <v>54</v>
      </c>
      <c r="L27" s="1">
        <f ca="1">_XLL.ALEA.ENTRE.BORNES(13,99)</f>
        <v>85</v>
      </c>
      <c r="N27" s="1">
        <f ca="1">_XLL.ALEA.ENTRE.BORNES(6,9)</f>
        <v>9</v>
      </c>
    </row>
    <row r="28" spans="1:14" ht="22.5" customHeight="1">
      <c r="A28" s="10">
        <f t="shared" si="0"/>
        <v>23</v>
      </c>
      <c r="B28" s="11" t="str">
        <f>"La moitié de "&amp;L28&amp;" : ____"</f>
        <v>La moitié de 124 : ____</v>
      </c>
      <c r="C28" s="12"/>
      <c r="D28" s="13">
        <f t="shared" si="1"/>
        <v>48</v>
      </c>
      <c r="E28" s="11" t="str">
        <f>"8 x ____ = "&amp;N28*8</f>
        <v>8 x ____ = 48</v>
      </c>
      <c r="F28" s="14"/>
      <c r="G28" s="21"/>
      <c r="H28" s="22">
        <f>+L28/2</f>
        <v>62</v>
      </c>
      <c r="I28" s="23">
        <f>+N28</f>
        <v>6</v>
      </c>
      <c r="L28" s="1">
        <f ca="1">_XLL.ALEA.ENTRE.BORNES(31,99)*2</f>
        <v>124</v>
      </c>
      <c r="N28" s="1">
        <f ca="1">_XLL.ALEA.ENTRE.BORNES(6,9)</f>
        <v>6</v>
      </c>
    </row>
    <row r="29" spans="1:14" ht="22.5" customHeight="1">
      <c r="A29" s="10">
        <f t="shared" si="0"/>
        <v>24</v>
      </c>
      <c r="B29" s="11" t="str">
        <f>L29*7&amp;" : 7 = ____"</f>
        <v>28 : 7 = ____</v>
      </c>
      <c r="C29" s="12"/>
      <c r="D29" s="13">
        <f t="shared" si="1"/>
        <v>49</v>
      </c>
      <c r="E29" s="11" t="str">
        <f>"100 - "&amp;N29&amp;" = ____"</f>
        <v>100 - 44 = ____</v>
      </c>
      <c r="F29" s="14"/>
      <c r="G29" s="21"/>
      <c r="H29" s="22">
        <f>+L29</f>
        <v>4</v>
      </c>
      <c r="I29" s="23">
        <f>100-N29</f>
        <v>56</v>
      </c>
      <c r="L29" s="1">
        <f ca="1">_XLL.ALEA.ENTRE.BORNES(3,9)</f>
        <v>4</v>
      </c>
      <c r="N29" s="1">
        <f ca="1">_XLL.ALEA.ENTRE.BORNES(20,70)</f>
        <v>44</v>
      </c>
    </row>
    <row r="30" spans="1:14" ht="22.5" customHeight="1">
      <c r="A30" s="10">
        <f t="shared" si="0"/>
        <v>25</v>
      </c>
      <c r="B30" s="11" t="str">
        <f>"Le triple de "&amp;L30&amp;" : ____"</f>
        <v>Le triple de 18 : ____</v>
      </c>
      <c r="C30" s="12"/>
      <c r="D30" s="13">
        <f t="shared" si="1"/>
        <v>50</v>
      </c>
      <c r="E30" s="11" t="str">
        <f>"25 x "&amp;N30&amp;" = ____"</f>
        <v>25 x 5 = ____</v>
      </c>
      <c r="F30" s="14"/>
      <c r="G30" s="21"/>
      <c r="H30" s="22">
        <f>+L30*3</f>
        <v>54</v>
      </c>
      <c r="I30" s="23">
        <f>+N30*25</f>
        <v>125</v>
      </c>
      <c r="L30" s="1">
        <f ca="1">(_XLL.ALEA.ENTRE.BORNES(1,10)*3)</f>
        <v>18</v>
      </c>
      <c r="N30" s="1">
        <f ca="1">_XLL.ALEA.ENTRE.BORNES(5,9)</f>
        <v>5</v>
      </c>
    </row>
    <row r="31" spans="1:7" ht="15">
      <c r="A31" s="6"/>
      <c r="B31" s="5"/>
      <c r="C31" s="4"/>
      <c r="D31" s="7"/>
      <c r="E31" s="5"/>
      <c r="F31" s="5"/>
      <c r="G31" s="19"/>
    </row>
    <row r="32" spans="1:7" ht="15">
      <c r="A32" s="6"/>
      <c r="B32" s="5"/>
      <c r="C32" s="5"/>
      <c r="D32" s="7"/>
      <c r="E32" s="5"/>
      <c r="F32" s="5"/>
      <c r="G32" s="19"/>
    </row>
    <row r="33" spans="1:7" ht="15">
      <c r="A33" s="16"/>
      <c r="B33" s="5"/>
      <c r="C33" s="5"/>
      <c r="D33" s="7"/>
      <c r="E33" s="5"/>
      <c r="F33" s="5"/>
      <c r="G33" s="19"/>
    </row>
    <row r="34" spans="1:7" ht="15">
      <c r="A34" s="24"/>
      <c r="B34" s="24"/>
      <c r="C34" s="5"/>
      <c r="D34" s="7"/>
      <c r="E34" s="5"/>
      <c r="F34" s="5"/>
      <c r="G34" s="19"/>
    </row>
    <row r="35" spans="1:7" ht="15">
      <c r="A35" s="24"/>
      <c r="B35" s="24"/>
      <c r="C35" s="5"/>
      <c r="D35" s="7"/>
      <c r="E35" s="5"/>
      <c r="F35" s="5"/>
      <c r="G35" s="19"/>
    </row>
    <row r="36" spans="1:7" ht="15">
      <c r="A36" s="28"/>
      <c r="B36" s="28"/>
      <c r="C36" s="5"/>
      <c r="D36" s="7"/>
      <c r="E36" s="5"/>
      <c r="F36" s="5"/>
      <c r="G36" s="19"/>
    </row>
    <row r="37" spans="1:7" ht="15">
      <c r="A37" s="24"/>
      <c r="B37" s="24"/>
      <c r="C37" s="5"/>
      <c r="D37" s="7"/>
      <c r="E37" s="5"/>
      <c r="F37" s="5"/>
      <c r="G37" s="19"/>
    </row>
    <row r="38" spans="1:7" ht="15">
      <c r="A38" s="24"/>
      <c r="B38" s="24"/>
      <c r="C38" s="5"/>
      <c r="D38" s="7"/>
      <c r="E38" s="5"/>
      <c r="F38" s="5"/>
      <c r="G38" s="19"/>
    </row>
    <row r="39" spans="1:7" ht="15">
      <c r="A39" s="6"/>
      <c r="B39" s="5"/>
      <c r="C39" s="5"/>
      <c r="D39" s="7"/>
      <c r="E39" s="5"/>
      <c r="F39" s="5"/>
      <c r="G39" s="19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ht="15">
      <c r="D142" s="8"/>
    </row>
    <row r="143" ht="15">
      <c r="D143" s="8"/>
    </row>
    <row r="144" ht="15">
      <c r="D144" s="8"/>
    </row>
    <row r="145" ht="15">
      <c r="D145" s="8"/>
    </row>
    <row r="146" ht="15">
      <c r="D146" s="8"/>
    </row>
    <row r="147" ht="15">
      <c r="D147" s="8"/>
    </row>
    <row r="148" ht="15">
      <c r="D148" s="8"/>
    </row>
    <row r="149" ht="15">
      <c r="D149" s="8"/>
    </row>
    <row r="150" ht="15">
      <c r="D150" s="8"/>
    </row>
    <row r="151" ht="15">
      <c r="D151" s="8"/>
    </row>
    <row r="152" ht="15">
      <c r="D152" s="8"/>
    </row>
    <row r="153" ht="15">
      <c r="D153" s="8"/>
    </row>
    <row r="154" ht="15">
      <c r="D154" s="8"/>
    </row>
    <row r="155" ht="15">
      <c r="D155" s="8"/>
    </row>
    <row r="156" ht="15">
      <c r="D156" s="8"/>
    </row>
    <row r="157" ht="15">
      <c r="D157" s="8"/>
    </row>
    <row r="158" ht="15">
      <c r="D158" s="8"/>
    </row>
    <row r="159" ht="15">
      <c r="D159" s="8"/>
    </row>
    <row r="160" ht="15">
      <c r="D160" s="8"/>
    </row>
    <row r="161" ht="15">
      <c r="D161" s="8"/>
    </row>
    <row r="162" ht="15">
      <c r="D162" s="8"/>
    </row>
    <row r="163" ht="15">
      <c r="D163" s="8"/>
    </row>
    <row r="164" ht="15">
      <c r="D164" s="8"/>
    </row>
    <row r="165" ht="15">
      <c r="D165" s="8"/>
    </row>
    <row r="166" ht="15">
      <c r="D166" s="8"/>
    </row>
    <row r="167" ht="15">
      <c r="D167" s="8"/>
    </row>
    <row r="168" ht="15">
      <c r="D168" s="8"/>
    </row>
    <row r="169" ht="15">
      <c r="D169" s="8"/>
    </row>
    <row r="170" ht="15">
      <c r="D170" s="8"/>
    </row>
    <row r="171" ht="15">
      <c r="D171" s="8"/>
    </row>
    <row r="172" ht="15">
      <c r="D172" s="8"/>
    </row>
    <row r="173" ht="15">
      <c r="D173" s="8"/>
    </row>
    <row r="174" ht="15">
      <c r="D174" s="8"/>
    </row>
    <row r="175" ht="15">
      <c r="D175" s="8"/>
    </row>
    <row r="176" ht="15">
      <c r="D176" s="8"/>
    </row>
    <row r="177" ht="15">
      <c r="D177" s="8"/>
    </row>
    <row r="178" ht="15">
      <c r="D178" s="8"/>
    </row>
    <row r="179" ht="15">
      <c r="D179" s="8"/>
    </row>
    <row r="180" ht="15">
      <c r="D180" s="8"/>
    </row>
    <row r="181" ht="15">
      <c r="D181" s="8"/>
    </row>
    <row r="182" ht="15">
      <c r="D182" s="8"/>
    </row>
    <row r="183" ht="15">
      <c r="D183" s="8"/>
    </row>
    <row r="184" ht="15">
      <c r="D184" s="8"/>
    </row>
    <row r="185" ht="15">
      <c r="D185" s="8"/>
    </row>
    <row r="186" ht="15">
      <c r="D186" s="8"/>
    </row>
    <row r="187" ht="15">
      <c r="D187" s="8"/>
    </row>
    <row r="188" ht="15">
      <c r="D188" s="8"/>
    </row>
    <row r="189" ht="15">
      <c r="D189" s="8"/>
    </row>
    <row r="190" ht="15">
      <c r="D190" s="8"/>
    </row>
    <row r="191" ht="15">
      <c r="D191" s="8"/>
    </row>
    <row r="192" ht="15">
      <c r="D192" s="8"/>
    </row>
    <row r="193" ht="15">
      <c r="D193" s="8"/>
    </row>
    <row r="194" ht="15">
      <c r="D194" s="8"/>
    </row>
    <row r="195" ht="15">
      <c r="D195" s="8"/>
    </row>
    <row r="196" ht="15">
      <c r="D196" s="8"/>
    </row>
    <row r="197" ht="15">
      <c r="D197" s="8"/>
    </row>
    <row r="198" ht="15">
      <c r="D198" s="8"/>
    </row>
    <row r="199" ht="15">
      <c r="D199" s="8"/>
    </row>
    <row r="200" ht="15">
      <c r="D200" s="8"/>
    </row>
    <row r="201" ht="15">
      <c r="D201" s="8"/>
    </row>
    <row r="202" ht="15">
      <c r="D202" s="8"/>
    </row>
    <row r="203" ht="15">
      <c r="D203" s="8"/>
    </row>
    <row r="204" ht="15">
      <c r="D204" s="8"/>
    </row>
    <row r="205" ht="15">
      <c r="D205" s="8"/>
    </row>
    <row r="206" ht="15">
      <c r="D206" s="8"/>
    </row>
    <row r="207" ht="15">
      <c r="D207" s="8"/>
    </row>
    <row r="208" ht="15">
      <c r="D208" s="8"/>
    </row>
    <row r="209" ht="15">
      <c r="D209" s="8"/>
    </row>
    <row r="210" ht="15">
      <c r="D210" s="8"/>
    </row>
    <row r="211" ht="15">
      <c r="D211" s="8"/>
    </row>
    <row r="212" ht="15">
      <c r="D212" s="8"/>
    </row>
    <row r="213" ht="15">
      <c r="D213" s="8"/>
    </row>
    <row r="214" ht="15">
      <c r="D214" s="8"/>
    </row>
    <row r="215" ht="15">
      <c r="D215" s="8"/>
    </row>
    <row r="216" ht="15">
      <c r="D216" s="8"/>
    </row>
    <row r="217" ht="15">
      <c r="D217" s="8"/>
    </row>
    <row r="218" ht="15">
      <c r="D218" s="8"/>
    </row>
    <row r="219" ht="15">
      <c r="D219" s="8"/>
    </row>
    <row r="220" ht="15">
      <c r="D220" s="8"/>
    </row>
    <row r="221" ht="15">
      <c r="D221" s="8"/>
    </row>
    <row r="222" ht="15">
      <c r="D222" s="8"/>
    </row>
    <row r="223" ht="15">
      <c r="D223" s="8"/>
    </row>
    <row r="224" ht="15">
      <c r="D224" s="8"/>
    </row>
    <row r="225" ht="15">
      <c r="D225" s="8"/>
    </row>
    <row r="226" ht="15">
      <c r="D226" s="8"/>
    </row>
    <row r="227" ht="15">
      <c r="D227" s="8"/>
    </row>
    <row r="228" ht="15">
      <c r="D228" s="8"/>
    </row>
    <row r="229" ht="15">
      <c r="D229" s="8"/>
    </row>
    <row r="230" ht="15">
      <c r="D230" s="8"/>
    </row>
    <row r="231" ht="15">
      <c r="D231" s="8"/>
    </row>
    <row r="232" ht="15">
      <c r="D232" s="8"/>
    </row>
    <row r="233" ht="15">
      <c r="D233" s="8"/>
    </row>
    <row r="234" ht="15">
      <c r="D234" s="8"/>
    </row>
    <row r="235" ht="15">
      <c r="D235" s="8"/>
    </row>
    <row r="236" ht="15">
      <c r="D236" s="8"/>
    </row>
    <row r="237" ht="15">
      <c r="D237" s="8"/>
    </row>
    <row r="238" ht="15">
      <c r="D238" s="8"/>
    </row>
    <row r="239" ht="15">
      <c r="D239" s="8"/>
    </row>
    <row r="240" ht="15">
      <c r="D240" s="8"/>
    </row>
    <row r="241" ht="15">
      <c r="D241" s="8"/>
    </row>
    <row r="242" ht="15">
      <c r="D242" s="8"/>
    </row>
    <row r="243" ht="15">
      <c r="D243" s="8"/>
    </row>
    <row r="244" ht="15">
      <c r="D244" s="8"/>
    </row>
    <row r="245" ht="15">
      <c r="D245" s="8"/>
    </row>
    <row r="246" ht="15">
      <c r="D246" s="8"/>
    </row>
    <row r="247" ht="15">
      <c r="D247" s="8"/>
    </row>
    <row r="248" ht="15">
      <c r="D248" s="8"/>
    </row>
    <row r="249" ht="15">
      <c r="D249" s="8"/>
    </row>
    <row r="250" ht="15">
      <c r="D250" s="8"/>
    </row>
    <row r="251" ht="15">
      <c r="D251" s="8"/>
    </row>
    <row r="252" ht="15">
      <c r="D252" s="8"/>
    </row>
    <row r="253" ht="15">
      <c r="D253" s="8"/>
    </row>
    <row r="254" ht="15">
      <c r="D254" s="8"/>
    </row>
    <row r="255" ht="15">
      <c r="D255" s="8"/>
    </row>
    <row r="256" ht="15">
      <c r="D256" s="8"/>
    </row>
    <row r="257" ht="15">
      <c r="D257" s="8"/>
    </row>
    <row r="258" ht="15">
      <c r="D258" s="8"/>
    </row>
    <row r="259" ht="15">
      <c r="D259" s="8"/>
    </row>
    <row r="260" ht="15">
      <c r="D260" s="8"/>
    </row>
    <row r="261" ht="15">
      <c r="D261" s="8"/>
    </row>
    <row r="262" ht="15">
      <c r="D262" s="8"/>
    </row>
    <row r="263" ht="15">
      <c r="D263" s="8"/>
    </row>
    <row r="264" ht="15">
      <c r="D264" s="8"/>
    </row>
    <row r="265" ht="15">
      <c r="D265" s="8"/>
    </row>
    <row r="266" ht="15">
      <c r="D266" s="8"/>
    </row>
    <row r="267" ht="15">
      <c r="D267" s="8"/>
    </row>
    <row r="268" ht="15">
      <c r="D268" s="8"/>
    </row>
    <row r="269" ht="15">
      <c r="D269" s="8"/>
    </row>
    <row r="270" ht="15">
      <c r="D270" s="8"/>
    </row>
    <row r="271" ht="15">
      <c r="D271" s="8"/>
    </row>
    <row r="272" ht="15">
      <c r="D272" s="8"/>
    </row>
    <row r="273" ht="15">
      <c r="D273" s="8"/>
    </row>
    <row r="274" ht="15">
      <c r="D274" s="8"/>
    </row>
    <row r="275" ht="15">
      <c r="D275" s="8"/>
    </row>
    <row r="276" ht="15">
      <c r="D276" s="8"/>
    </row>
    <row r="277" ht="15">
      <c r="D277" s="8"/>
    </row>
    <row r="278" ht="15">
      <c r="D278" s="8"/>
    </row>
    <row r="279" ht="15">
      <c r="D279" s="8"/>
    </row>
    <row r="280" ht="15">
      <c r="D280" s="8"/>
    </row>
    <row r="281" ht="15">
      <c r="D281" s="8"/>
    </row>
    <row r="282" ht="15">
      <c r="D282" s="8"/>
    </row>
    <row r="283" ht="15">
      <c r="D283" s="8"/>
    </row>
    <row r="284" ht="15">
      <c r="D284" s="8"/>
    </row>
    <row r="285" ht="15">
      <c r="D285" s="8"/>
    </row>
    <row r="286" ht="15">
      <c r="D286" s="8"/>
    </row>
    <row r="287" ht="15">
      <c r="D287" s="8"/>
    </row>
    <row r="288" ht="15">
      <c r="D288" s="8"/>
    </row>
    <row r="289" ht="15">
      <c r="D289" s="8"/>
    </row>
    <row r="290" ht="15">
      <c r="D290" s="8"/>
    </row>
    <row r="291" ht="15">
      <c r="D291" s="8"/>
    </row>
    <row r="292" ht="15">
      <c r="D292" s="8"/>
    </row>
    <row r="293" ht="15">
      <c r="D293" s="8"/>
    </row>
    <row r="294" ht="15">
      <c r="D294" s="8"/>
    </row>
    <row r="295" ht="15">
      <c r="D295" s="8"/>
    </row>
    <row r="296" ht="15">
      <c r="D296" s="8"/>
    </row>
    <row r="297" ht="15">
      <c r="D297" s="8"/>
    </row>
    <row r="298" ht="15">
      <c r="D298" s="8"/>
    </row>
    <row r="299" ht="15">
      <c r="D299" s="8"/>
    </row>
    <row r="300" ht="15">
      <c r="D300" s="8"/>
    </row>
    <row r="301" ht="15">
      <c r="D301" s="8"/>
    </row>
    <row r="302" ht="15">
      <c r="D302" s="8"/>
    </row>
    <row r="303" ht="15">
      <c r="D303" s="8"/>
    </row>
    <row r="304" ht="15">
      <c r="D304" s="8"/>
    </row>
    <row r="305" ht="15">
      <c r="D305" s="8"/>
    </row>
    <row r="306" ht="15">
      <c r="D306" s="8"/>
    </row>
    <row r="307" ht="15">
      <c r="D307" s="8"/>
    </row>
    <row r="308" ht="15">
      <c r="D308" s="8"/>
    </row>
    <row r="309" ht="15">
      <c r="D309" s="8"/>
    </row>
    <row r="310" ht="15">
      <c r="D310" s="8"/>
    </row>
    <row r="311" ht="15">
      <c r="D311" s="8"/>
    </row>
    <row r="312" ht="15">
      <c r="D312" s="8"/>
    </row>
    <row r="313" ht="15">
      <c r="D313" s="8"/>
    </row>
    <row r="314" ht="15">
      <c r="D314" s="8"/>
    </row>
    <row r="315" ht="15">
      <c r="D315" s="8"/>
    </row>
    <row r="316" ht="15">
      <c r="D316" s="8"/>
    </row>
    <row r="317" ht="15">
      <c r="D317" s="8"/>
    </row>
    <row r="318" ht="15">
      <c r="D318" s="8"/>
    </row>
    <row r="319" ht="15">
      <c r="D319" s="8"/>
    </row>
    <row r="320" ht="15">
      <c r="D320" s="8"/>
    </row>
    <row r="321" ht="15">
      <c r="D321" s="8"/>
    </row>
    <row r="322" ht="15">
      <c r="D322" s="8"/>
    </row>
    <row r="323" ht="15">
      <c r="D323" s="8"/>
    </row>
    <row r="324" ht="15">
      <c r="D324" s="8"/>
    </row>
    <row r="325" ht="15">
      <c r="D325" s="8"/>
    </row>
    <row r="326" ht="15">
      <c r="D326" s="8"/>
    </row>
    <row r="327" ht="15">
      <c r="D327" s="8"/>
    </row>
    <row r="328" ht="15">
      <c r="D328" s="8"/>
    </row>
    <row r="329" ht="15">
      <c r="D329" s="8"/>
    </row>
    <row r="330" ht="15">
      <c r="D330" s="8"/>
    </row>
    <row r="331" ht="15">
      <c r="D331" s="8"/>
    </row>
    <row r="332" ht="15">
      <c r="D332" s="8"/>
    </row>
    <row r="333" ht="15">
      <c r="D333" s="8"/>
    </row>
    <row r="334" ht="15">
      <c r="D334" s="8"/>
    </row>
    <row r="335" ht="15">
      <c r="D335" s="8"/>
    </row>
    <row r="336" ht="15">
      <c r="D336" s="8"/>
    </row>
    <row r="337" ht="15">
      <c r="D337" s="8"/>
    </row>
    <row r="338" ht="15">
      <c r="D338" s="8"/>
    </row>
    <row r="339" ht="15">
      <c r="D339" s="8"/>
    </row>
    <row r="340" ht="15">
      <c r="D340" s="8"/>
    </row>
    <row r="341" ht="15">
      <c r="D341" s="8"/>
    </row>
    <row r="342" ht="15">
      <c r="D342" s="8"/>
    </row>
    <row r="343" ht="15">
      <c r="D343" s="8"/>
    </row>
    <row r="344" ht="15">
      <c r="D344" s="8"/>
    </row>
    <row r="345" ht="15">
      <c r="D345" s="8"/>
    </row>
    <row r="346" ht="15">
      <c r="D346" s="8"/>
    </row>
    <row r="347" ht="15">
      <c r="D347" s="8"/>
    </row>
    <row r="348" ht="15">
      <c r="D348" s="8"/>
    </row>
    <row r="349" ht="15">
      <c r="D349" s="8"/>
    </row>
    <row r="350" ht="15">
      <c r="D350" s="8"/>
    </row>
    <row r="351" ht="15">
      <c r="D351" s="8"/>
    </row>
    <row r="352" ht="15">
      <c r="D352" s="8"/>
    </row>
    <row r="353" ht="15">
      <c r="D353" s="8"/>
    </row>
    <row r="354" ht="15">
      <c r="D354" s="8"/>
    </row>
    <row r="355" ht="15">
      <c r="D355" s="8"/>
    </row>
    <row r="356" ht="15">
      <c r="D356" s="8"/>
    </row>
    <row r="357" ht="15">
      <c r="D357" s="8"/>
    </row>
    <row r="358" ht="15">
      <c r="D358" s="8"/>
    </row>
    <row r="359" ht="15">
      <c r="D359" s="8"/>
    </row>
    <row r="360" ht="15">
      <c r="D360" s="8"/>
    </row>
    <row r="361" ht="15">
      <c r="D361" s="8"/>
    </row>
    <row r="362" ht="15">
      <c r="D362" s="8"/>
    </row>
    <row r="363" ht="15">
      <c r="D363" s="8"/>
    </row>
    <row r="364" ht="15">
      <c r="D364" s="8"/>
    </row>
    <row r="365" ht="15">
      <c r="D365" s="8"/>
    </row>
    <row r="366" ht="15">
      <c r="D366" s="8"/>
    </row>
    <row r="367" ht="15">
      <c r="D367" s="8"/>
    </row>
    <row r="368" ht="15">
      <c r="D368" s="8"/>
    </row>
    <row r="369" ht="15">
      <c r="D369" s="8"/>
    </row>
    <row r="370" ht="15">
      <c r="D370" s="8"/>
    </row>
    <row r="371" ht="15">
      <c r="D371" s="8"/>
    </row>
    <row r="372" ht="15">
      <c r="D372" s="8"/>
    </row>
    <row r="373" ht="15">
      <c r="D373" s="8"/>
    </row>
    <row r="374" ht="15">
      <c r="D374" s="8"/>
    </row>
    <row r="375" ht="15">
      <c r="D375" s="8"/>
    </row>
    <row r="376" ht="15">
      <c r="D376" s="8"/>
    </row>
    <row r="377" ht="15">
      <c r="D377" s="8"/>
    </row>
    <row r="378" ht="15">
      <c r="D378" s="8"/>
    </row>
    <row r="379" ht="15">
      <c r="D379" s="8"/>
    </row>
    <row r="380" ht="15">
      <c r="D380" s="8"/>
    </row>
    <row r="381" ht="15">
      <c r="D381" s="8"/>
    </row>
    <row r="382" ht="15">
      <c r="D382" s="8"/>
    </row>
    <row r="383" ht="15">
      <c r="D383" s="8"/>
    </row>
    <row r="384" ht="15">
      <c r="D384" s="8"/>
    </row>
    <row r="385" ht="15">
      <c r="D385" s="8"/>
    </row>
    <row r="386" ht="15">
      <c r="D386" s="8"/>
    </row>
    <row r="387" ht="15">
      <c r="D387" s="8"/>
    </row>
    <row r="388" ht="15">
      <c r="D388" s="8"/>
    </row>
    <row r="389" ht="15">
      <c r="D389" s="8"/>
    </row>
    <row r="390" ht="15">
      <c r="D390" s="8"/>
    </row>
    <row r="391" ht="15">
      <c r="D391" s="8"/>
    </row>
    <row r="392" ht="15">
      <c r="D392" s="8"/>
    </row>
    <row r="393" ht="15">
      <c r="D393" s="8"/>
    </row>
    <row r="394" ht="15">
      <c r="D394" s="8"/>
    </row>
    <row r="395" ht="15">
      <c r="D395" s="8"/>
    </row>
    <row r="396" ht="15">
      <c r="D396" s="8"/>
    </row>
    <row r="397" ht="15">
      <c r="D397" s="8"/>
    </row>
    <row r="398" ht="15">
      <c r="D398" s="8"/>
    </row>
    <row r="399" ht="15">
      <c r="D399" s="8"/>
    </row>
    <row r="400" ht="15">
      <c r="D400" s="8"/>
    </row>
    <row r="401" ht="15">
      <c r="D401" s="8"/>
    </row>
    <row r="402" ht="15">
      <c r="D402" s="8"/>
    </row>
    <row r="403" ht="15">
      <c r="D403" s="8"/>
    </row>
    <row r="404" ht="15">
      <c r="D404" s="8"/>
    </row>
    <row r="405" ht="15">
      <c r="D405" s="8"/>
    </row>
    <row r="406" ht="15">
      <c r="D406" s="8"/>
    </row>
    <row r="407" ht="15">
      <c r="D407" s="8"/>
    </row>
    <row r="408" ht="15">
      <c r="D408" s="8"/>
    </row>
    <row r="409" ht="15">
      <c r="D409" s="8"/>
    </row>
    <row r="410" ht="15">
      <c r="D410" s="8"/>
    </row>
    <row r="411" ht="15">
      <c r="D411" s="8"/>
    </row>
    <row r="412" ht="15">
      <c r="D412" s="8"/>
    </row>
    <row r="413" ht="15">
      <c r="D413" s="8"/>
    </row>
    <row r="414" ht="15">
      <c r="D414" s="8"/>
    </row>
    <row r="415" ht="15">
      <c r="D415" s="8"/>
    </row>
    <row r="416" ht="15">
      <c r="D416" s="8"/>
    </row>
    <row r="417" ht="15">
      <c r="D417" s="8"/>
    </row>
    <row r="418" ht="15">
      <c r="D418" s="8"/>
    </row>
    <row r="419" ht="15">
      <c r="D419" s="8"/>
    </row>
    <row r="420" ht="15">
      <c r="D420" s="8"/>
    </row>
    <row r="421" ht="15">
      <c r="D421" s="8"/>
    </row>
    <row r="422" ht="15">
      <c r="D422" s="8"/>
    </row>
    <row r="423" ht="15">
      <c r="D423" s="8"/>
    </row>
    <row r="424" ht="15">
      <c r="D424" s="8"/>
    </row>
    <row r="425" ht="15">
      <c r="D425" s="8"/>
    </row>
    <row r="426" ht="15">
      <c r="D426" s="8"/>
    </row>
    <row r="427" ht="15">
      <c r="D427" s="8"/>
    </row>
    <row r="428" ht="15">
      <c r="D428" s="8"/>
    </row>
    <row r="429" ht="15">
      <c r="D429" s="8"/>
    </row>
    <row r="430" ht="15">
      <c r="D430" s="8"/>
    </row>
    <row r="431" ht="15">
      <c r="D431" s="8"/>
    </row>
    <row r="432" ht="15">
      <c r="D432" s="8"/>
    </row>
    <row r="433" ht="15">
      <c r="D433" s="8"/>
    </row>
    <row r="434" ht="15">
      <c r="D434" s="8"/>
    </row>
    <row r="435" ht="15">
      <c r="D435" s="8"/>
    </row>
    <row r="436" ht="15">
      <c r="D436" s="8"/>
    </row>
    <row r="437" ht="15">
      <c r="D437" s="8"/>
    </row>
    <row r="438" ht="15">
      <c r="D438" s="8"/>
    </row>
    <row r="439" ht="15">
      <c r="D439" s="8"/>
    </row>
    <row r="440" ht="15">
      <c r="D440" s="8"/>
    </row>
    <row r="441" ht="15">
      <c r="D441" s="8"/>
    </row>
    <row r="442" ht="15">
      <c r="D442" s="8"/>
    </row>
    <row r="443" ht="15">
      <c r="D443" s="8"/>
    </row>
    <row r="444" ht="15">
      <c r="D444" s="8"/>
    </row>
    <row r="445" ht="15">
      <c r="D445" s="8"/>
    </row>
    <row r="446" ht="15">
      <c r="D446" s="8"/>
    </row>
    <row r="447" ht="15">
      <c r="D447" s="8"/>
    </row>
    <row r="448" ht="15">
      <c r="D448" s="8"/>
    </row>
    <row r="449" ht="15">
      <c r="D449" s="8"/>
    </row>
    <row r="450" ht="15">
      <c r="D450" s="8"/>
    </row>
    <row r="451" ht="15">
      <c r="D451" s="8"/>
    </row>
    <row r="452" ht="15">
      <c r="D452" s="8"/>
    </row>
    <row r="453" ht="15">
      <c r="D453" s="8"/>
    </row>
    <row r="454" ht="15">
      <c r="D454" s="8"/>
    </row>
    <row r="455" ht="15">
      <c r="D455" s="8"/>
    </row>
    <row r="456" ht="15">
      <c r="D456" s="8"/>
    </row>
    <row r="457" ht="15">
      <c r="D457" s="8"/>
    </row>
    <row r="458" ht="15">
      <c r="D458" s="8"/>
    </row>
    <row r="459" ht="15">
      <c r="D459" s="8"/>
    </row>
    <row r="460" ht="15">
      <c r="D460" s="8"/>
    </row>
    <row r="461" ht="15">
      <c r="D461" s="8"/>
    </row>
    <row r="462" ht="15">
      <c r="D462" s="8"/>
    </row>
    <row r="463" ht="15">
      <c r="D463" s="8"/>
    </row>
    <row r="464" ht="15">
      <c r="D464" s="8"/>
    </row>
    <row r="465" ht="15">
      <c r="D465" s="8"/>
    </row>
    <row r="466" ht="15">
      <c r="D466" s="8"/>
    </row>
    <row r="467" ht="15">
      <c r="D467" s="8"/>
    </row>
    <row r="468" ht="15">
      <c r="D468" s="8"/>
    </row>
    <row r="469" ht="15">
      <c r="D469" s="8"/>
    </row>
    <row r="470" ht="15">
      <c r="D470" s="8"/>
    </row>
    <row r="471" ht="15">
      <c r="D471" s="8"/>
    </row>
    <row r="472" ht="15">
      <c r="D472" s="8"/>
    </row>
    <row r="473" ht="15">
      <c r="D473" s="8"/>
    </row>
    <row r="474" ht="15">
      <c r="D474" s="8"/>
    </row>
    <row r="475" ht="15">
      <c r="D475" s="8"/>
    </row>
    <row r="476" ht="15">
      <c r="D476" s="8"/>
    </row>
    <row r="477" ht="15">
      <c r="D477" s="8"/>
    </row>
    <row r="478" ht="15">
      <c r="D478" s="8"/>
    </row>
    <row r="479" ht="15">
      <c r="D479" s="8"/>
    </row>
    <row r="480" ht="15">
      <c r="D480" s="8"/>
    </row>
    <row r="481" ht="15">
      <c r="D481" s="8"/>
    </row>
    <row r="482" ht="15">
      <c r="D482" s="8"/>
    </row>
    <row r="483" ht="15">
      <c r="D483" s="8"/>
    </row>
    <row r="484" ht="15">
      <c r="D484" s="8"/>
    </row>
    <row r="485" ht="15">
      <c r="D485" s="8"/>
    </row>
    <row r="486" ht="15">
      <c r="D486" s="8"/>
    </row>
    <row r="487" ht="15">
      <c r="D487" s="8"/>
    </row>
    <row r="488" ht="15">
      <c r="D488" s="8"/>
    </row>
    <row r="489" ht="15">
      <c r="D489" s="8"/>
    </row>
    <row r="490" ht="15">
      <c r="D490" s="8"/>
    </row>
    <row r="491" ht="15">
      <c r="D491" s="8"/>
    </row>
    <row r="492" ht="15">
      <c r="D492" s="8"/>
    </row>
    <row r="493" ht="15">
      <c r="D493" s="8"/>
    </row>
    <row r="494" ht="15">
      <c r="D494" s="8"/>
    </row>
    <row r="495" ht="15">
      <c r="D495" s="8"/>
    </row>
    <row r="496" ht="15">
      <c r="D496" s="8"/>
    </row>
    <row r="497" ht="15">
      <c r="D497" s="8"/>
    </row>
    <row r="498" ht="15">
      <c r="D498" s="8"/>
    </row>
    <row r="499" ht="15">
      <c r="D499" s="8"/>
    </row>
    <row r="500" ht="15">
      <c r="D500" s="8"/>
    </row>
    <row r="501" ht="15">
      <c r="D501" s="8"/>
    </row>
    <row r="502" ht="15">
      <c r="D502" s="8"/>
    </row>
    <row r="503" ht="15">
      <c r="D503" s="8"/>
    </row>
    <row r="504" ht="15">
      <c r="D504" s="8"/>
    </row>
    <row r="505" ht="15">
      <c r="D505" s="8"/>
    </row>
    <row r="506" ht="15">
      <c r="D506" s="8"/>
    </row>
    <row r="507" ht="15">
      <c r="D507" s="8"/>
    </row>
    <row r="508" ht="15">
      <c r="D508" s="8"/>
    </row>
    <row r="509" ht="15">
      <c r="D509" s="8"/>
    </row>
    <row r="510" ht="15">
      <c r="D510" s="8"/>
    </row>
    <row r="511" ht="15">
      <c r="D511" s="8"/>
    </row>
    <row r="512" ht="15">
      <c r="D512" s="8"/>
    </row>
    <row r="513" ht="15">
      <c r="D513" s="8"/>
    </row>
    <row r="514" ht="15">
      <c r="D514" s="8"/>
    </row>
    <row r="515" ht="15">
      <c r="D515" s="8"/>
    </row>
    <row r="516" ht="15">
      <c r="D516" s="8"/>
    </row>
    <row r="517" ht="15">
      <c r="D517" s="8"/>
    </row>
    <row r="518" ht="15">
      <c r="D518" s="8"/>
    </row>
    <row r="519" ht="15">
      <c r="D519" s="8"/>
    </row>
    <row r="520" ht="15">
      <c r="D520" s="8"/>
    </row>
    <row r="521" ht="15">
      <c r="D521" s="8"/>
    </row>
    <row r="522" ht="15">
      <c r="D522" s="8"/>
    </row>
    <row r="523" ht="15">
      <c r="D523" s="8"/>
    </row>
    <row r="524" ht="15">
      <c r="D524" s="8"/>
    </row>
    <row r="525" ht="15">
      <c r="D525" s="8"/>
    </row>
    <row r="526" ht="15">
      <c r="D526" s="8"/>
    </row>
    <row r="527" ht="15">
      <c r="D527" s="8"/>
    </row>
    <row r="528" ht="15">
      <c r="D528" s="8"/>
    </row>
    <row r="529" ht="15">
      <c r="D529" s="8"/>
    </row>
    <row r="530" ht="15">
      <c r="D530" s="8"/>
    </row>
    <row r="531" ht="15">
      <c r="D531" s="8"/>
    </row>
    <row r="532" ht="15">
      <c r="D532" s="8"/>
    </row>
    <row r="533" ht="15">
      <c r="D533" s="8"/>
    </row>
    <row r="534" ht="15">
      <c r="D534" s="8"/>
    </row>
    <row r="535" ht="15">
      <c r="D535" s="8"/>
    </row>
    <row r="536" ht="15">
      <c r="D536" s="8"/>
    </row>
    <row r="537" ht="15">
      <c r="D537" s="8"/>
    </row>
    <row r="538" ht="15">
      <c r="D538" s="8"/>
    </row>
    <row r="539" ht="15">
      <c r="D539" s="8"/>
    </row>
    <row r="540" ht="15">
      <c r="D540" s="8"/>
    </row>
    <row r="541" ht="15">
      <c r="D541" s="8"/>
    </row>
    <row r="542" ht="15">
      <c r="D542" s="8"/>
    </row>
    <row r="543" ht="15">
      <c r="D543" s="8"/>
    </row>
    <row r="544" ht="15">
      <c r="D544" s="8"/>
    </row>
    <row r="545" ht="15">
      <c r="D545" s="8"/>
    </row>
    <row r="546" ht="15">
      <c r="D546" s="8"/>
    </row>
    <row r="547" ht="15">
      <c r="D547" s="8"/>
    </row>
  </sheetData>
  <sheetProtection/>
  <mergeCells count="8">
    <mergeCell ref="A37:B37"/>
    <mergeCell ref="A38:B38"/>
    <mergeCell ref="H4:I4"/>
    <mergeCell ref="H2:I2"/>
    <mergeCell ref="A2:F2"/>
    <mergeCell ref="A34:B34"/>
    <mergeCell ref="A35:B35"/>
    <mergeCell ref="A36:B36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lecomte</cp:lastModifiedBy>
  <cp:lastPrinted>2014-01-17T09:22:18Z</cp:lastPrinted>
  <dcterms:created xsi:type="dcterms:W3CDTF">2011-04-19T07:05:06Z</dcterms:created>
  <dcterms:modified xsi:type="dcterms:W3CDTF">2014-01-17T09:23:45Z</dcterms:modified>
  <cp:category/>
  <cp:version/>
  <cp:contentType/>
  <cp:contentStatus/>
</cp:coreProperties>
</file>